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2\МП\Приказ декабрь\"/>
    </mc:Choice>
  </mc:AlternateContent>
  <bookViews>
    <workbookView xWindow="480" yWindow="105" windowWidth="23250" windowHeight="1176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J39" i="16" l="1"/>
  <c r="J9" i="16" l="1"/>
  <c r="J23" i="16" l="1"/>
  <c r="L33" i="16" l="1"/>
  <c r="K33" i="16"/>
  <c r="L36" i="16"/>
  <c r="K36" i="16"/>
  <c r="L23" i="16"/>
  <c r="K23" i="16"/>
  <c r="I23" i="16"/>
  <c r="L39" i="16" l="1"/>
  <c r="L35" i="16" s="1"/>
  <c r="K39" i="16"/>
  <c r="K35" i="16" s="1"/>
  <c r="I33" i="16"/>
  <c r="I9" i="16"/>
  <c r="I39" i="16" l="1"/>
  <c r="L47" i="16" l="1"/>
  <c r="L46" i="16" s="1"/>
  <c r="K47" i="16"/>
  <c r="K46" i="16" s="1"/>
  <c r="J47" i="16"/>
  <c r="J46" i="16" s="1"/>
  <c r="I47" i="16"/>
  <c r="J35" i="16"/>
  <c r="L37" i="16"/>
  <c r="K37" i="16"/>
  <c r="J37" i="16"/>
  <c r="I37" i="16"/>
  <c r="L19" i="16" l="1"/>
  <c r="K19" i="16"/>
  <c r="J19" i="16"/>
  <c r="I19" i="16"/>
  <c r="I8" i="16" s="1"/>
  <c r="I7" i="16" s="1"/>
  <c r="L9" i="16"/>
  <c r="L8" i="16" s="1"/>
  <c r="L7" i="16" s="1"/>
  <c r="K9" i="16"/>
  <c r="K8" i="16" s="1"/>
  <c r="K7" i="16" s="1"/>
  <c r="J36" i="16" l="1"/>
  <c r="J33" i="16"/>
  <c r="J8" i="16" s="1"/>
  <c r="J7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<sst xmlns="http://schemas.openxmlformats.org/spreadsheetml/2006/main" count="430" uniqueCount="170">
  <si>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</si>
  <si>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</si>
  <si>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</si>
  <si>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</si>
  <si>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</si>
  <si>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</si>
  <si>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</si>
  <si>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</si>
  <si>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</si>
  <si>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</si>
  <si>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</si>
  <si>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</si>
  <si>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</si>
  <si>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</si>
  <si>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</si>
  <si>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</si>
  <si>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</si>
  <si>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</si>
  <si>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</si>
  <si>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</si>
  <si>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</si>
  <si>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</si>
  <si>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</si>
  <si>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</si>
  <si>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</si>
  <si>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</si>
  <si>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</si>
  <si>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</si>
  <si>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</si>
  <si>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</si>
  <si>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</si>
  <si>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</si>
  <si>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</si>
  <si>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</si>
  <si>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</si>
  <si>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</si>
  <si>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</si>
  <si>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</si>
  <si>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</si>
  <si>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</si>
  <si>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</si>
  <si>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</si>
  <si>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</si>
  <si>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</si>
  <si>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</si>
  <si>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</si>
  <si>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</si>
  <si>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</si>
  <si>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</si>
  <si>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</si>
  <si>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</si>
  <si>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</si>
  <si>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</si>
  <si>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</si>
  <si>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</si>
  <si>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</si>
  <si>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</si>
  <si>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</si>
  <si>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</si>
  <si>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</si>
  <si>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</si>
  <si>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</si>
  <si>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</si>
  <si>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</si>
  <si>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</si>
  <si>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</si>
  <si>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</si>
  <si>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</si>
  <si>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</si>
  <si>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</si>
  <si>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</si>
  <si>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</si>
  <si>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</si>
  <si>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</si>
  <si>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</si>
  <si>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</si>
  <si>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</si>
  <si>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</si>
  <si>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</si>
  <si>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</si>
  <si>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</si>
  <si>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</si>
  <si>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</si>
  <si>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</si>
  <si>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</si>
  <si>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</si>
  <si>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</si>
  <si>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</si>
  <si>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</si>
  <si>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</si>
  <si>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</si>
  <si>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Сумма финансового обеспечения по годам реализации,           тыс. руб.</t>
  </si>
  <si>
    <t xml:space="preserve">ед. </t>
  </si>
  <si>
    <t>03</t>
  </si>
  <si>
    <t>ВСЕГО РАСХОДОВ: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</si>
  <si>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</si>
  <si>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</si>
  <si>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</si>
  <si>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</si>
  <si>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</si>
  <si>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</si>
  <si>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</si>
  <si>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</si>
  <si>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</si>
  <si>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Комитет по образованию</t>
  </si>
  <si>
    <t>количество обученных должностных лиц и работников ГО и РСЧС</t>
  </si>
  <si>
    <t>не менее 220</t>
  </si>
  <si>
    <t>У2405</t>
  </si>
  <si>
    <t>Обеспечение мер первичной пожарной безопасности</t>
  </si>
  <si>
    <t xml:space="preserve">Приобретение специализированного транспорта и аварийно-спасательного инструмента
</t>
  </si>
  <si>
    <t>количество приобретен-ных единиц транспорта и инструмента</t>
  </si>
  <si>
    <t>Содержание системы пожаротушения короотвала в районе Правой Набережной</t>
  </si>
  <si>
    <t>количество объектов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</si>
  <si>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</si>
  <si>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</si>
  <si>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</si>
  <si>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</si>
  <si>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декабрь 2021</t>
  </si>
  <si>
    <t>Субсидия в целях реализации мероприятий по подготовке высококвалифицированных кадров и повышению квалификации кадров, в том числе стажировке</t>
  </si>
  <si>
    <t>Организация и проведение обучения должностных лиц и работников ГО и РСЧС на курсах гражданской обороны</t>
  </si>
  <si>
    <t>количество объектов, на которых реализованы меры пожарной безопасности</t>
  </si>
  <si>
    <t xml:space="preserve">количество приобретен-ных единиц транспорта </t>
  </si>
  <si>
    <t>ед.</t>
  </si>
  <si>
    <t>февраль, июнь 2021</t>
  </si>
  <si>
    <t>МКУ «УКС»</t>
  </si>
  <si>
    <t>Обеспечение мер по предотвращению и ликвидации чрезвычайных ситуаций</t>
  </si>
  <si>
    <t>Информационное обеспечение защиты населения и территорий от чрезвычайных ситуаций и подготовка в области гражданской обороны</t>
  </si>
  <si>
    <t>Расходы на приобретение транспортных средств, специальной техники и оборудования</t>
  </si>
  <si>
    <t>МКУ "КР МКД"</t>
  </si>
  <si>
    <t>МКУ "КСЗ"</t>
  </si>
  <si>
    <t>Обустройство пожарного проезда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</si>
  <si>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</si>
  <si>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</si>
  <si>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>Приобретение и установка пожарных гидрантов</t>
  </si>
  <si>
    <t>Обследование строительных конструкций здания по адресу: г. Калининград, ул. Пионерская, 66А</t>
  </si>
  <si>
    <t>Закупка медицинских масок одноразовых</t>
  </si>
  <si>
    <t>Закупка медицинских перчаток</t>
  </si>
  <si>
    <t>Закупка дезинфицирующих средств</t>
  </si>
  <si>
    <t xml:space="preserve">количество </t>
  </si>
  <si>
    <t>Закупка кожного антисептика</t>
  </si>
  <si>
    <t xml:space="preserve">Мероприятия по мониторингу технического состояния многоквартирного жилого дома, расположенного по адресу: г. Калининград, Московский проспект, 70 по объекту «Многоквартирный жилой дом по Московскому проспекту , 70 в Калининграде" 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</si>
  <si>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2022 год и плановый период 2023-2024 гг. </t>
  </si>
  <si>
    <t>Исполниетль мероприятия</t>
  </si>
  <si>
    <t>Плановое значение 2022 г.</t>
  </si>
  <si>
    <t>Компенсация затрат на потребление электроэнергии системы пожаротушения короотвала в районе Правой Набережной</t>
  </si>
  <si>
    <t>декабрь 2022</t>
  </si>
  <si>
    <t>Обеспечение территориальной обороны и гражданской обороны</t>
  </si>
  <si>
    <t>Приобретение вешалы для выколачивания одежды</t>
  </si>
  <si>
    <t>июнь 2022</t>
  </si>
  <si>
    <t>Закупка водонепроницаемых штор для отделения постов «чистой» и «грязной» зоны</t>
  </si>
  <si>
    <t>кв.м.</t>
  </si>
  <si>
    <t>количество закупленных метров</t>
  </si>
  <si>
    <t>Закупка гипохлорита кальция</t>
  </si>
  <si>
    <t>кг.</t>
  </si>
  <si>
    <t>Закупка хлорамина</t>
  </si>
  <si>
    <t>Закупка синтетического моющего средства</t>
  </si>
  <si>
    <t>Закупка смесителей для ванны</t>
  </si>
  <si>
    <t>Закупка мочалок</t>
  </si>
  <si>
    <t>Закупка мешков полиэтиленовых для СИЗ, 70л</t>
  </si>
  <si>
    <t>Закупка мешки полиэтиленовых для противогазов, 30л</t>
  </si>
  <si>
    <t>Приложение № 2 к приказу первого заместителя главы администрации-управляющего делами от "___"__________2022г. № ____</t>
  </si>
  <si>
    <t>количество масок</t>
  </si>
  <si>
    <t>количество перчаток</t>
  </si>
  <si>
    <t>пара</t>
  </si>
  <si>
    <t>апрель 2022</t>
  </si>
  <si>
    <t>количество средств</t>
  </si>
  <si>
    <t>литр</t>
  </si>
  <si>
    <t>Анализ материалов обследования объекта капитального строительства, находящегося по адресу:г.Калининград, Московский пр-кт, 68 в связке с мариалами исследований аварийного дома по Московскому пр-кт, 70</t>
  </si>
  <si>
    <t>Устройство временного ограждения с козырьком по адресу: г. Калининград, Московский пр-т, 116, 120 (со стороны уличных фасадов зданий)</t>
  </si>
  <si>
    <t>Ремонт оборудования системы пожаротушения короотвала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</si>
</sst>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68" t="s">
        <v>48</v>
      </c>
      <c r="B1" s="68" t="s">
        <v>4</v>
      </c>
      <c r="C1" s="68" t="s">
        <v>49</v>
      </c>
      <c r="D1" s="68" t="s">
        <v>50</v>
      </c>
      <c r="E1" s="68"/>
      <c r="F1" s="68" t="s">
        <v>53</v>
      </c>
      <c r="G1" s="68" t="s">
        <v>17</v>
      </c>
      <c r="H1" s="68"/>
      <c r="I1" s="68"/>
      <c r="J1" s="68"/>
      <c r="K1" s="68" t="s">
        <v>12</v>
      </c>
      <c r="L1" s="68"/>
      <c r="M1" s="68"/>
      <c r="N1" s="68"/>
      <c r="O1" s="68"/>
    </row>
    <row r="2" spans="1:15" ht="51" x14ac:dyDescent="0.2">
      <c r="A2" s="68"/>
      <c r="B2" s="68"/>
      <c r="C2" s="68"/>
      <c r="D2" s="10" t="s">
        <v>51</v>
      </c>
      <c r="E2" s="10" t="s">
        <v>52</v>
      </c>
      <c r="F2" s="68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69" t="s">
        <v>55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68" t="s">
        <v>3</v>
      </c>
      <c r="B5" s="68" t="s">
        <v>4</v>
      </c>
      <c r="C5" s="68" t="s">
        <v>10</v>
      </c>
      <c r="D5" s="68" t="s">
        <v>6</v>
      </c>
      <c r="E5" s="68" t="s">
        <v>17</v>
      </c>
      <c r="F5" s="68"/>
      <c r="G5" s="68"/>
      <c r="H5" s="68"/>
      <c r="I5" s="68"/>
      <c r="J5" s="68"/>
      <c r="K5" s="68" t="s">
        <v>37</v>
      </c>
      <c r="L5" s="68"/>
      <c r="M5" s="68"/>
      <c r="N5" s="68"/>
      <c r="O5" s="68"/>
      <c r="P5" s="70" t="s">
        <v>45</v>
      </c>
    </row>
    <row r="6" spans="1:17" ht="76.5" x14ac:dyDescent="0.2">
      <c r="A6" s="68"/>
      <c r="B6" s="68"/>
      <c r="C6" s="68"/>
      <c r="D6" s="68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71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topLeftCell="A41" workbookViewId="0">
      <selection activeCell="K48" sqref="K48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17.85546875" style="27" customWidth="1"/>
    <col min="4" max="4" width="41.5703125" style="27" customWidth="1"/>
    <col min="5" max="5" width="16.140625" style="41" customWidth="1"/>
    <col min="6" max="6" width="11.140625" style="27" customWidth="1"/>
    <col min="7" max="7" width="11.42578125" style="27" customWidth="1"/>
    <col min="8" max="9" width="14.85546875" style="27" customWidth="1"/>
    <col min="10" max="10" width="15.7109375" style="27" customWidth="1"/>
    <col min="11" max="11" width="14.85546875" style="27" customWidth="1"/>
    <col min="12" max="12" width="15.42578125" style="27" customWidth="1"/>
    <col min="13" max="16384" width="8.85546875" style="27"/>
  </cols>
  <sheetData>
    <row r="1" spans="1:12" ht="33.75" customHeight="1" x14ac:dyDescent="0.25">
      <c r="A1" s="29"/>
      <c r="B1" s="30"/>
      <c r="C1" s="30"/>
      <c r="D1" s="30"/>
      <c r="F1" s="30"/>
      <c r="G1" s="30"/>
      <c r="H1" s="72" t="s">
        <v>160</v>
      </c>
      <c r="I1" s="73"/>
      <c r="J1" s="73"/>
      <c r="K1" s="73"/>
      <c r="L1" s="73"/>
    </row>
    <row r="2" spans="1:12" ht="54" customHeight="1" x14ac:dyDescent="0.25">
      <c r="A2" s="78" t="s">
        <v>141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4" spans="1:12" ht="30" customHeight="1" x14ac:dyDescent="0.25">
      <c r="A4" s="74" t="s">
        <v>90</v>
      </c>
      <c r="B4" s="74" t="s">
        <v>4</v>
      </c>
      <c r="C4" s="75" t="s">
        <v>142</v>
      </c>
      <c r="D4" s="77" t="s">
        <v>89</v>
      </c>
      <c r="E4" s="80" t="s">
        <v>17</v>
      </c>
      <c r="F4" s="81"/>
      <c r="G4" s="81"/>
      <c r="H4" s="82"/>
      <c r="I4" s="31" t="s">
        <v>91</v>
      </c>
      <c r="J4" s="31"/>
      <c r="K4" s="31"/>
      <c r="L4" s="31"/>
    </row>
    <row r="5" spans="1:12" ht="73.5" customHeight="1" x14ac:dyDescent="0.25">
      <c r="A5" s="74"/>
      <c r="B5" s="74"/>
      <c r="C5" s="76"/>
      <c r="D5" s="77"/>
      <c r="E5" s="39" t="s">
        <v>18</v>
      </c>
      <c r="F5" s="26" t="s">
        <v>88</v>
      </c>
      <c r="G5" s="26" t="s">
        <v>143</v>
      </c>
      <c r="H5" s="26" t="s">
        <v>54</v>
      </c>
      <c r="I5" s="63">
        <v>2021</v>
      </c>
      <c r="J5" s="26">
        <v>2022</v>
      </c>
      <c r="K5" s="26">
        <v>2023</v>
      </c>
      <c r="L5" s="26">
        <v>2024</v>
      </c>
    </row>
    <row r="6" spans="1:12" x14ac:dyDescent="0.25">
      <c r="A6" s="24">
        <v>1</v>
      </c>
      <c r="B6" s="24">
        <v>2</v>
      </c>
      <c r="C6" s="24">
        <v>3</v>
      </c>
      <c r="D6" s="24">
        <v>4</v>
      </c>
      <c r="E6" s="45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</row>
    <row r="7" spans="1:12" x14ac:dyDescent="0.25">
      <c r="A7" s="88" t="s">
        <v>94</v>
      </c>
      <c r="B7" s="89"/>
      <c r="C7" s="89"/>
      <c r="D7" s="90"/>
      <c r="E7" s="42" t="s">
        <v>85</v>
      </c>
      <c r="F7" s="42" t="s">
        <v>85</v>
      </c>
      <c r="G7" s="42" t="s">
        <v>85</v>
      </c>
      <c r="H7" s="42" t="s">
        <v>85</v>
      </c>
      <c r="I7" s="40">
        <f>I8+I35+I36+I46</f>
        <v>18626.2</v>
      </c>
      <c r="J7" s="40">
        <f>J8+J35+J36+J46</f>
        <v>14497.929999999998</v>
      </c>
      <c r="K7" s="40">
        <f>K8+K35+K36+K46</f>
        <v>5903.75</v>
      </c>
      <c r="L7" s="40">
        <f>L8+L35+L36+L46</f>
        <v>5416.1900000000005</v>
      </c>
    </row>
    <row r="8" spans="1:12" ht="78.75" x14ac:dyDescent="0.25">
      <c r="A8" s="32" t="s">
        <v>58</v>
      </c>
      <c r="B8" s="26" t="s">
        <v>85</v>
      </c>
      <c r="C8" s="26" t="s">
        <v>85</v>
      </c>
      <c r="D8" s="39" t="s">
        <v>95</v>
      </c>
      <c r="E8" s="39" t="s">
        <v>116</v>
      </c>
      <c r="F8" s="37" t="s">
        <v>80</v>
      </c>
      <c r="G8" s="37">
        <v>1</v>
      </c>
      <c r="H8" s="63" t="s">
        <v>85</v>
      </c>
      <c r="I8" s="40">
        <f>I9+I19+I33</f>
        <v>4024.4700000000003</v>
      </c>
      <c r="J8" s="40">
        <f>J9+J19+J33+J23</f>
        <v>5030.0999999999995</v>
      </c>
      <c r="K8" s="40">
        <f>K9+K19+K33+K23</f>
        <v>2593.9899999999998</v>
      </c>
      <c r="L8" s="40">
        <f>L9+L19+L33+L23</f>
        <v>2106.4300000000003</v>
      </c>
    </row>
    <row r="9" spans="1:12" ht="31.5" x14ac:dyDescent="0.25">
      <c r="A9" s="32" t="s">
        <v>58</v>
      </c>
      <c r="B9" s="54">
        <v>40431</v>
      </c>
      <c r="C9" s="54" t="s">
        <v>85</v>
      </c>
      <c r="D9" s="25" t="s">
        <v>125</v>
      </c>
      <c r="E9" s="54" t="s">
        <v>85</v>
      </c>
      <c r="F9" s="54" t="s">
        <v>85</v>
      </c>
      <c r="G9" s="54" t="s">
        <v>85</v>
      </c>
      <c r="H9" s="54" t="s">
        <v>85</v>
      </c>
      <c r="I9" s="40">
        <f>I10+I15+I17+I11+I12+I13+I14+I16</f>
        <v>2236.4700000000003</v>
      </c>
      <c r="J9" s="40">
        <f>J10+J15+J17+J11+J12+J13+J14+J16+J18</f>
        <v>3586.3999999999996</v>
      </c>
      <c r="K9" s="40">
        <f>K10+K15</f>
        <v>300</v>
      </c>
      <c r="L9" s="40">
        <f>L10+L15</f>
        <v>300</v>
      </c>
    </row>
    <row r="10" spans="1:12" ht="63.75" customHeight="1" x14ac:dyDescent="0.25">
      <c r="A10" s="32" t="s">
        <v>58</v>
      </c>
      <c r="B10" s="33">
        <v>14162</v>
      </c>
      <c r="C10" s="33" t="s">
        <v>96</v>
      </c>
      <c r="D10" s="25" t="s">
        <v>97</v>
      </c>
      <c r="E10" s="39" t="s">
        <v>98</v>
      </c>
      <c r="F10" s="37" t="s">
        <v>92</v>
      </c>
      <c r="G10" s="33">
        <v>3</v>
      </c>
      <c r="H10" s="32" t="s">
        <v>145</v>
      </c>
      <c r="I10" s="40">
        <v>300</v>
      </c>
      <c r="J10" s="40">
        <v>300</v>
      </c>
      <c r="K10" s="40">
        <v>300</v>
      </c>
      <c r="L10" s="40">
        <v>300</v>
      </c>
    </row>
    <row r="11" spans="1:12" ht="63.75" customHeight="1" x14ac:dyDescent="0.25">
      <c r="A11" s="32" t="s">
        <v>58</v>
      </c>
      <c r="B11" s="60">
        <v>14162</v>
      </c>
      <c r="C11" s="60" t="s">
        <v>96</v>
      </c>
      <c r="D11" s="25" t="s">
        <v>135</v>
      </c>
      <c r="E11" s="39" t="s">
        <v>161</v>
      </c>
      <c r="F11" s="65" t="s">
        <v>92</v>
      </c>
      <c r="G11" s="65">
        <v>5000</v>
      </c>
      <c r="H11" s="32" t="s">
        <v>164</v>
      </c>
      <c r="I11" s="40">
        <v>26.5</v>
      </c>
      <c r="J11" s="40">
        <v>10</v>
      </c>
      <c r="K11" s="40">
        <v>0</v>
      </c>
      <c r="L11" s="40">
        <v>0</v>
      </c>
    </row>
    <row r="12" spans="1:12" ht="63.75" customHeight="1" x14ac:dyDescent="0.25">
      <c r="A12" s="32" t="s">
        <v>58</v>
      </c>
      <c r="B12" s="60">
        <v>14162</v>
      </c>
      <c r="C12" s="60" t="s">
        <v>96</v>
      </c>
      <c r="D12" s="61" t="s">
        <v>136</v>
      </c>
      <c r="E12" s="39" t="s">
        <v>162</v>
      </c>
      <c r="F12" s="65" t="s">
        <v>163</v>
      </c>
      <c r="G12" s="65">
        <v>3500</v>
      </c>
      <c r="H12" s="32" t="s">
        <v>164</v>
      </c>
      <c r="I12" s="40">
        <v>143.15</v>
      </c>
      <c r="J12" s="40">
        <v>69.3</v>
      </c>
      <c r="K12" s="40">
        <v>0</v>
      </c>
      <c r="L12" s="40">
        <v>0</v>
      </c>
    </row>
    <row r="13" spans="1:12" ht="63.75" customHeight="1" x14ac:dyDescent="0.25">
      <c r="A13" s="32" t="s">
        <v>58</v>
      </c>
      <c r="B13" s="60">
        <v>14162</v>
      </c>
      <c r="C13" s="60" t="s">
        <v>96</v>
      </c>
      <c r="D13" s="61" t="s">
        <v>137</v>
      </c>
      <c r="E13" s="39" t="s">
        <v>165</v>
      </c>
      <c r="F13" s="65" t="s">
        <v>166</v>
      </c>
      <c r="G13" s="65">
        <v>52</v>
      </c>
      <c r="H13" s="32" t="s">
        <v>164</v>
      </c>
      <c r="I13" s="40">
        <v>30.06</v>
      </c>
      <c r="J13" s="40">
        <v>23.4</v>
      </c>
      <c r="K13" s="40">
        <v>0</v>
      </c>
      <c r="L13" s="40">
        <v>0</v>
      </c>
    </row>
    <row r="14" spans="1:12" ht="63.75" customHeight="1" x14ac:dyDescent="0.25">
      <c r="A14" s="32" t="s">
        <v>58</v>
      </c>
      <c r="B14" s="60">
        <v>14162</v>
      </c>
      <c r="C14" s="60" t="s">
        <v>96</v>
      </c>
      <c r="D14" s="61" t="s">
        <v>139</v>
      </c>
      <c r="E14" s="39" t="s">
        <v>165</v>
      </c>
      <c r="F14" s="65" t="s">
        <v>166</v>
      </c>
      <c r="G14" s="65">
        <v>9</v>
      </c>
      <c r="H14" s="32" t="s">
        <v>164</v>
      </c>
      <c r="I14" s="40">
        <v>25.56</v>
      </c>
      <c r="J14" s="40">
        <v>2.7</v>
      </c>
      <c r="K14" s="40">
        <v>0</v>
      </c>
      <c r="L14" s="40">
        <v>0</v>
      </c>
    </row>
    <row r="15" spans="1:12" ht="132.75" customHeight="1" x14ac:dyDescent="0.25">
      <c r="A15" s="32" t="s">
        <v>58</v>
      </c>
      <c r="B15" s="48">
        <v>40431</v>
      </c>
      <c r="C15" s="54" t="s">
        <v>124</v>
      </c>
      <c r="D15" s="53" t="s">
        <v>140</v>
      </c>
      <c r="E15" s="39" t="s">
        <v>112</v>
      </c>
      <c r="F15" s="65" t="s">
        <v>122</v>
      </c>
      <c r="G15" s="65">
        <v>1</v>
      </c>
      <c r="H15" s="32" t="s">
        <v>145</v>
      </c>
      <c r="I15" s="40">
        <v>391.2</v>
      </c>
      <c r="J15" s="40">
        <v>598.79999999999995</v>
      </c>
      <c r="K15" s="40">
        <v>0</v>
      </c>
      <c r="L15" s="40">
        <v>0</v>
      </c>
    </row>
    <row r="16" spans="1:12" ht="105.75" customHeight="1" x14ac:dyDescent="0.25">
      <c r="A16" s="32" t="s">
        <v>58</v>
      </c>
      <c r="B16" s="48">
        <v>40431</v>
      </c>
      <c r="C16" s="62" t="s">
        <v>124</v>
      </c>
      <c r="D16" s="53" t="s">
        <v>167</v>
      </c>
      <c r="E16" s="39" t="s">
        <v>112</v>
      </c>
      <c r="F16" s="65" t="s">
        <v>122</v>
      </c>
      <c r="G16" s="65">
        <v>1</v>
      </c>
      <c r="H16" s="32" t="s">
        <v>145</v>
      </c>
      <c r="I16" s="40">
        <v>1200</v>
      </c>
      <c r="J16" s="40">
        <v>594.65</v>
      </c>
      <c r="K16" s="40">
        <v>0</v>
      </c>
      <c r="L16" s="40">
        <v>0</v>
      </c>
    </row>
    <row r="17" spans="1:12" ht="47.25" customHeight="1" x14ac:dyDescent="0.25">
      <c r="A17" s="32" t="s">
        <v>58</v>
      </c>
      <c r="B17" s="48">
        <v>40431</v>
      </c>
      <c r="C17" s="60" t="s">
        <v>124</v>
      </c>
      <c r="D17" s="53" t="s">
        <v>134</v>
      </c>
      <c r="E17" s="39"/>
      <c r="F17" s="60"/>
      <c r="G17" s="60"/>
      <c r="H17" s="50"/>
      <c r="I17" s="40">
        <v>120</v>
      </c>
      <c r="J17" s="40">
        <v>0</v>
      </c>
      <c r="K17" s="40">
        <v>0</v>
      </c>
      <c r="L17" s="40">
        <v>0</v>
      </c>
    </row>
    <row r="18" spans="1:12" ht="75.75" customHeight="1" x14ac:dyDescent="0.25">
      <c r="A18" s="32" t="s">
        <v>58</v>
      </c>
      <c r="B18" s="48">
        <v>40431</v>
      </c>
      <c r="C18" s="67" t="s">
        <v>129</v>
      </c>
      <c r="D18" s="53" t="s">
        <v>168</v>
      </c>
      <c r="E18" s="39" t="s">
        <v>112</v>
      </c>
      <c r="F18" s="67" t="s">
        <v>122</v>
      </c>
      <c r="G18" s="67">
        <v>1</v>
      </c>
      <c r="H18" s="32" t="s">
        <v>145</v>
      </c>
      <c r="I18" s="40"/>
      <c r="J18" s="40">
        <v>1987.55</v>
      </c>
      <c r="K18" s="40">
        <v>0</v>
      </c>
      <c r="L18" s="40">
        <v>0</v>
      </c>
    </row>
    <row r="19" spans="1:12" ht="63.75" customHeight="1" x14ac:dyDescent="0.25">
      <c r="A19" s="32" t="s">
        <v>58</v>
      </c>
      <c r="B19" s="54">
        <v>40435</v>
      </c>
      <c r="C19" s="54" t="s">
        <v>85</v>
      </c>
      <c r="D19" s="53" t="s">
        <v>126</v>
      </c>
      <c r="E19" s="54" t="s">
        <v>85</v>
      </c>
      <c r="F19" s="54" t="s">
        <v>85</v>
      </c>
      <c r="G19" s="54" t="s">
        <v>85</v>
      </c>
      <c r="H19" s="54" t="s">
        <v>85</v>
      </c>
      <c r="I19" s="40">
        <f>I20+I21+I22</f>
        <v>889.22</v>
      </c>
      <c r="J19" s="40">
        <f t="shared" ref="J19:L19" si="0">J20+J21+J22</f>
        <v>939.42000000000007</v>
      </c>
      <c r="K19" s="40">
        <f t="shared" si="0"/>
        <v>906.43000000000006</v>
      </c>
      <c r="L19" s="40">
        <f t="shared" si="0"/>
        <v>906.43000000000006</v>
      </c>
    </row>
    <row r="20" spans="1:12" ht="78.75" x14ac:dyDescent="0.25">
      <c r="A20" s="32" t="s">
        <v>58</v>
      </c>
      <c r="B20" s="34">
        <v>14160</v>
      </c>
      <c r="C20" s="44" t="s">
        <v>96</v>
      </c>
      <c r="D20" s="28" t="s">
        <v>100</v>
      </c>
      <c r="E20" s="39" t="s">
        <v>99</v>
      </c>
      <c r="F20" s="44" t="s">
        <v>92</v>
      </c>
      <c r="G20" s="34">
        <v>365</v>
      </c>
      <c r="H20" s="32" t="s">
        <v>145</v>
      </c>
      <c r="I20" s="40">
        <v>430.22</v>
      </c>
      <c r="J20" s="40">
        <v>402.45</v>
      </c>
      <c r="K20" s="40">
        <v>412.43</v>
      </c>
      <c r="L20" s="40">
        <v>412.43</v>
      </c>
    </row>
    <row r="21" spans="1:12" ht="78.75" x14ac:dyDescent="0.25">
      <c r="A21" s="32" t="s">
        <v>58</v>
      </c>
      <c r="B21" s="44">
        <v>14160</v>
      </c>
      <c r="C21" s="44" t="s">
        <v>96</v>
      </c>
      <c r="D21" s="28" t="s">
        <v>101</v>
      </c>
      <c r="E21" s="39" t="s">
        <v>102</v>
      </c>
      <c r="F21" s="44" t="s">
        <v>92</v>
      </c>
      <c r="G21" s="26">
        <v>1</v>
      </c>
      <c r="H21" s="32" t="s">
        <v>145</v>
      </c>
      <c r="I21" s="40">
        <v>350</v>
      </c>
      <c r="J21" s="40">
        <v>385</v>
      </c>
      <c r="K21" s="40">
        <v>385</v>
      </c>
      <c r="L21" s="40">
        <v>385</v>
      </c>
    </row>
    <row r="22" spans="1:12" ht="78.75" x14ac:dyDescent="0.25">
      <c r="A22" s="32" t="s">
        <v>58</v>
      </c>
      <c r="B22" s="44">
        <v>14160</v>
      </c>
      <c r="C22" s="44" t="s">
        <v>96</v>
      </c>
      <c r="D22" s="28" t="s">
        <v>103</v>
      </c>
      <c r="E22" s="39" t="s">
        <v>98</v>
      </c>
      <c r="F22" s="44" t="s">
        <v>92</v>
      </c>
      <c r="G22" s="26">
        <v>1</v>
      </c>
      <c r="H22" s="32" t="s">
        <v>145</v>
      </c>
      <c r="I22" s="40">
        <v>109</v>
      </c>
      <c r="J22" s="40">
        <v>151.97</v>
      </c>
      <c r="K22" s="40">
        <v>109</v>
      </c>
      <c r="L22" s="40">
        <v>109</v>
      </c>
    </row>
    <row r="23" spans="1:12" ht="31.5" x14ac:dyDescent="0.25">
      <c r="A23" s="32" t="s">
        <v>58</v>
      </c>
      <c r="B23" s="63">
        <v>40445</v>
      </c>
      <c r="C23" s="63" t="s">
        <v>85</v>
      </c>
      <c r="D23" s="28" t="s">
        <v>146</v>
      </c>
      <c r="E23" s="63" t="s">
        <v>85</v>
      </c>
      <c r="F23" s="63" t="s">
        <v>85</v>
      </c>
      <c r="G23" s="63" t="s">
        <v>85</v>
      </c>
      <c r="H23" s="63" t="s">
        <v>85</v>
      </c>
      <c r="I23" s="40">
        <f>I24+I25+I26</f>
        <v>0</v>
      </c>
      <c r="J23" s="40">
        <f>J24++J25+J26+J27+J28+J29+J30+J31+J32</f>
        <v>93.839999999999989</v>
      </c>
      <c r="K23" s="40">
        <f t="shared" ref="K23:L23" si="1">K24+K25+K26</f>
        <v>0</v>
      </c>
      <c r="L23" s="40">
        <f t="shared" si="1"/>
        <v>0</v>
      </c>
    </row>
    <row r="24" spans="1:12" ht="60" customHeight="1" x14ac:dyDescent="0.25">
      <c r="A24" s="32" t="s">
        <v>58</v>
      </c>
      <c r="B24" s="63">
        <v>14160</v>
      </c>
      <c r="C24" s="63" t="s">
        <v>96</v>
      </c>
      <c r="D24" s="28" t="s">
        <v>147</v>
      </c>
      <c r="E24" s="39" t="s">
        <v>138</v>
      </c>
      <c r="F24" s="63" t="s">
        <v>80</v>
      </c>
      <c r="G24" s="63">
        <v>2</v>
      </c>
      <c r="H24" s="32" t="s">
        <v>148</v>
      </c>
      <c r="I24" s="40">
        <v>0</v>
      </c>
      <c r="J24" s="40">
        <v>8.77</v>
      </c>
      <c r="K24" s="40">
        <v>0</v>
      </c>
      <c r="L24" s="40">
        <v>0</v>
      </c>
    </row>
    <row r="25" spans="1:12" ht="69" customHeight="1" x14ac:dyDescent="0.25">
      <c r="A25" s="32" t="s">
        <v>58</v>
      </c>
      <c r="B25" s="63">
        <v>14160</v>
      </c>
      <c r="C25" s="63" t="s">
        <v>96</v>
      </c>
      <c r="D25" s="64" t="s">
        <v>149</v>
      </c>
      <c r="E25" s="39" t="s">
        <v>151</v>
      </c>
      <c r="F25" s="63" t="s">
        <v>150</v>
      </c>
      <c r="G25" s="63">
        <v>38.35</v>
      </c>
      <c r="H25" s="32" t="s">
        <v>148</v>
      </c>
      <c r="I25" s="40">
        <v>0</v>
      </c>
      <c r="J25" s="40">
        <v>37.4</v>
      </c>
      <c r="K25" s="40">
        <v>0</v>
      </c>
      <c r="L25" s="40">
        <v>0</v>
      </c>
    </row>
    <row r="26" spans="1:12" ht="69" customHeight="1" x14ac:dyDescent="0.25">
      <c r="A26" s="32" t="s">
        <v>58</v>
      </c>
      <c r="B26" s="63">
        <v>14160</v>
      </c>
      <c r="C26" s="63" t="s">
        <v>96</v>
      </c>
      <c r="D26" s="28" t="s">
        <v>152</v>
      </c>
      <c r="E26" s="39" t="s">
        <v>138</v>
      </c>
      <c r="F26" s="63" t="s">
        <v>153</v>
      </c>
      <c r="G26" s="63">
        <v>50</v>
      </c>
      <c r="H26" s="32" t="s">
        <v>148</v>
      </c>
      <c r="I26" s="40">
        <v>0</v>
      </c>
      <c r="J26" s="40">
        <v>12.5</v>
      </c>
      <c r="K26" s="40">
        <v>0</v>
      </c>
      <c r="L26" s="40">
        <v>0</v>
      </c>
    </row>
    <row r="27" spans="1:12" ht="69" customHeight="1" x14ac:dyDescent="0.25">
      <c r="A27" s="32" t="s">
        <v>58</v>
      </c>
      <c r="B27" s="63">
        <v>14160</v>
      </c>
      <c r="C27" s="63" t="s">
        <v>96</v>
      </c>
      <c r="D27" s="28" t="s">
        <v>154</v>
      </c>
      <c r="E27" s="39" t="s">
        <v>138</v>
      </c>
      <c r="F27" s="63" t="s">
        <v>153</v>
      </c>
      <c r="G27" s="63">
        <v>3</v>
      </c>
      <c r="H27" s="32" t="s">
        <v>148</v>
      </c>
      <c r="I27" s="40">
        <v>0</v>
      </c>
      <c r="J27" s="40">
        <v>1.89</v>
      </c>
      <c r="K27" s="40">
        <v>0</v>
      </c>
      <c r="L27" s="40">
        <v>0</v>
      </c>
    </row>
    <row r="28" spans="1:12" ht="69" customHeight="1" x14ac:dyDescent="0.25">
      <c r="A28" s="32" t="s">
        <v>58</v>
      </c>
      <c r="B28" s="63">
        <v>14160</v>
      </c>
      <c r="C28" s="63" t="s">
        <v>96</v>
      </c>
      <c r="D28" s="28" t="s">
        <v>155</v>
      </c>
      <c r="E28" s="39" t="s">
        <v>138</v>
      </c>
      <c r="F28" s="63" t="s">
        <v>153</v>
      </c>
      <c r="G28" s="63">
        <v>0.45</v>
      </c>
      <c r="H28" s="32" t="s">
        <v>148</v>
      </c>
      <c r="I28" s="40">
        <v>0</v>
      </c>
      <c r="J28" s="40">
        <v>0.05</v>
      </c>
      <c r="K28" s="40">
        <v>0</v>
      </c>
      <c r="L28" s="40">
        <v>0</v>
      </c>
    </row>
    <row r="29" spans="1:12" ht="69" customHeight="1" x14ac:dyDescent="0.25">
      <c r="A29" s="32" t="s">
        <v>58</v>
      </c>
      <c r="B29" s="63">
        <v>14160</v>
      </c>
      <c r="C29" s="63" t="s">
        <v>96</v>
      </c>
      <c r="D29" s="28" t="s">
        <v>156</v>
      </c>
      <c r="E29" s="39" t="s">
        <v>138</v>
      </c>
      <c r="F29" s="63" t="s">
        <v>80</v>
      </c>
      <c r="G29" s="63">
        <v>2</v>
      </c>
      <c r="H29" s="32" t="s">
        <v>148</v>
      </c>
      <c r="I29" s="40">
        <v>0</v>
      </c>
      <c r="J29" s="40">
        <v>15.18</v>
      </c>
      <c r="K29" s="40">
        <v>0</v>
      </c>
      <c r="L29" s="40">
        <v>0</v>
      </c>
    </row>
    <row r="30" spans="1:12" ht="69" customHeight="1" x14ac:dyDescent="0.25">
      <c r="A30" s="32" t="s">
        <v>58</v>
      </c>
      <c r="B30" s="63">
        <v>14160</v>
      </c>
      <c r="C30" s="63" t="s">
        <v>96</v>
      </c>
      <c r="D30" s="39" t="s">
        <v>157</v>
      </c>
      <c r="E30" s="39" t="s">
        <v>138</v>
      </c>
      <c r="F30" s="63" t="s">
        <v>80</v>
      </c>
      <c r="G30" s="63">
        <v>72</v>
      </c>
      <c r="H30" s="32" t="s">
        <v>148</v>
      </c>
      <c r="I30" s="40">
        <v>0</v>
      </c>
      <c r="J30" s="40">
        <v>9.5500000000000007</v>
      </c>
      <c r="K30" s="40">
        <v>0</v>
      </c>
      <c r="L30" s="40">
        <v>0</v>
      </c>
    </row>
    <row r="31" spans="1:12" ht="69" customHeight="1" x14ac:dyDescent="0.25">
      <c r="A31" s="32" t="s">
        <v>58</v>
      </c>
      <c r="B31" s="63">
        <v>14160</v>
      </c>
      <c r="C31" s="63" t="s">
        <v>96</v>
      </c>
      <c r="D31" s="28" t="s">
        <v>158</v>
      </c>
      <c r="E31" s="39" t="s">
        <v>138</v>
      </c>
      <c r="F31" s="63" t="s">
        <v>80</v>
      </c>
      <c r="G31" s="63">
        <v>200</v>
      </c>
      <c r="H31" s="32" t="s">
        <v>148</v>
      </c>
      <c r="I31" s="40">
        <v>0</v>
      </c>
      <c r="J31" s="40">
        <v>6</v>
      </c>
      <c r="K31" s="40">
        <v>0</v>
      </c>
      <c r="L31" s="40">
        <v>0</v>
      </c>
    </row>
    <row r="32" spans="1:12" ht="69" customHeight="1" x14ac:dyDescent="0.25">
      <c r="A32" s="32" t="s">
        <v>58</v>
      </c>
      <c r="B32" s="63">
        <v>14160</v>
      </c>
      <c r="C32" s="63" t="s">
        <v>96</v>
      </c>
      <c r="D32" s="28" t="s">
        <v>159</v>
      </c>
      <c r="E32" s="39" t="s">
        <v>138</v>
      </c>
      <c r="F32" s="63" t="s">
        <v>80</v>
      </c>
      <c r="G32" s="63">
        <v>200</v>
      </c>
      <c r="H32" s="32" t="s">
        <v>148</v>
      </c>
      <c r="I32" s="40">
        <v>0</v>
      </c>
      <c r="J32" s="40">
        <v>2.5</v>
      </c>
      <c r="K32" s="40">
        <v>0</v>
      </c>
      <c r="L32" s="40">
        <v>0</v>
      </c>
    </row>
    <row r="33" spans="1:12" ht="84.75" customHeight="1" x14ac:dyDescent="0.25">
      <c r="A33" s="32" t="s">
        <v>58</v>
      </c>
      <c r="B33" s="54" t="s">
        <v>107</v>
      </c>
      <c r="C33" s="45" t="s">
        <v>85</v>
      </c>
      <c r="D33" s="28" t="s">
        <v>118</v>
      </c>
      <c r="E33" s="45" t="s">
        <v>85</v>
      </c>
      <c r="F33" s="45" t="s">
        <v>85</v>
      </c>
      <c r="G33" s="45" t="s">
        <v>85</v>
      </c>
      <c r="H33" s="45" t="s">
        <v>85</v>
      </c>
      <c r="I33" s="40">
        <f>I34</f>
        <v>898.78</v>
      </c>
      <c r="J33" s="40">
        <f>J34</f>
        <v>410.44</v>
      </c>
      <c r="K33" s="40">
        <f t="shared" ref="K33:L33" si="2">K34</f>
        <v>1387.56</v>
      </c>
      <c r="L33" s="40">
        <f t="shared" si="2"/>
        <v>900</v>
      </c>
    </row>
    <row r="34" spans="1:12" ht="94.5" customHeight="1" x14ac:dyDescent="0.25">
      <c r="A34" s="32" t="s">
        <v>58</v>
      </c>
      <c r="B34" s="44" t="s">
        <v>107</v>
      </c>
      <c r="C34" s="34" t="s">
        <v>104</v>
      </c>
      <c r="D34" s="28" t="s">
        <v>119</v>
      </c>
      <c r="E34" s="39" t="s">
        <v>105</v>
      </c>
      <c r="F34" s="26" t="s">
        <v>69</v>
      </c>
      <c r="G34" s="40" t="s">
        <v>106</v>
      </c>
      <c r="H34" s="32" t="s">
        <v>145</v>
      </c>
      <c r="I34" s="40">
        <v>898.78</v>
      </c>
      <c r="J34" s="40">
        <v>410.44</v>
      </c>
      <c r="K34" s="40">
        <v>1387.56</v>
      </c>
      <c r="L34" s="40">
        <v>900</v>
      </c>
    </row>
    <row r="35" spans="1:12" ht="119.25" customHeight="1" x14ac:dyDescent="0.25">
      <c r="A35" s="85" t="s">
        <v>59</v>
      </c>
      <c r="B35" s="87" t="s">
        <v>85</v>
      </c>
      <c r="C35" s="87" t="s">
        <v>85</v>
      </c>
      <c r="D35" s="83" t="s">
        <v>108</v>
      </c>
      <c r="E35" s="47" t="s">
        <v>120</v>
      </c>
      <c r="F35" s="51" t="s">
        <v>122</v>
      </c>
      <c r="G35" s="52">
        <v>3</v>
      </c>
      <c r="H35" s="32" t="s">
        <v>117</v>
      </c>
      <c r="I35" s="40">
        <v>5974.73</v>
      </c>
      <c r="J35" s="40">
        <f>J39</f>
        <v>7848.34</v>
      </c>
      <c r="K35" s="40">
        <f t="shared" ref="K35:L35" si="3">K39</f>
        <v>1683</v>
      </c>
      <c r="L35" s="40">
        <f t="shared" si="3"/>
        <v>1683</v>
      </c>
    </row>
    <row r="36" spans="1:12" ht="78" customHeight="1" x14ac:dyDescent="0.25">
      <c r="A36" s="86"/>
      <c r="B36" s="86"/>
      <c r="C36" s="86"/>
      <c r="D36" s="84"/>
      <c r="E36" s="47" t="s">
        <v>121</v>
      </c>
      <c r="F36" s="49" t="s">
        <v>122</v>
      </c>
      <c r="G36" s="46">
        <v>2</v>
      </c>
      <c r="H36" s="42" t="s">
        <v>123</v>
      </c>
      <c r="I36" s="40">
        <v>7258</v>
      </c>
      <c r="J36" s="40">
        <f>J38</f>
        <v>0</v>
      </c>
      <c r="K36" s="40">
        <f t="shared" ref="K36:L36" si="4">K38</f>
        <v>0</v>
      </c>
      <c r="L36" s="40">
        <f t="shared" si="4"/>
        <v>0</v>
      </c>
    </row>
    <row r="37" spans="1:12" ht="56.25" customHeight="1" x14ac:dyDescent="0.25">
      <c r="A37" s="32" t="s">
        <v>59</v>
      </c>
      <c r="B37" s="55">
        <v>40303</v>
      </c>
      <c r="C37" s="55" t="s">
        <v>85</v>
      </c>
      <c r="D37" s="56" t="s">
        <v>127</v>
      </c>
      <c r="E37" s="55" t="s">
        <v>85</v>
      </c>
      <c r="F37" s="55" t="s">
        <v>85</v>
      </c>
      <c r="G37" s="55" t="s">
        <v>85</v>
      </c>
      <c r="H37" s="55" t="s">
        <v>85</v>
      </c>
      <c r="I37" s="40">
        <f>I38</f>
        <v>7258</v>
      </c>
      <c r="J37" s="40">
        <f t="shared" ref="J37:L37" si="5">J38</f>
        <v>0</v>
      </c>
      <c r="K37" s="40">
        <f t="shared" si="5"/>
        <v>0</v>
      </c>
      <c r="L37" s="40">
        <f t="shared" si="5"/>
        <v>0</v>
      </c>
    </row>
    <row r="38" spans="1:12" ht="88.5" customHeight="1" x14ac:dyDescent="0.25">
      <c r="A38" s="32" t="s">
        <v>59</v>
      </c>
      <c r="B38" s="42">
        <v>40303</v>
      </c>
      <c r="C38" s="44" t="s">
        <v>96</v>
      </c>
      <c r="D38" s="57" t="s">
        <v>109</v>
      </c>
      <c r="E38" s="39" t="s">
        <v>110</v>
      </c>
      <c r="F38" s="35" t="s">
        <v>92</v>
      </c>
      <c r="G38" s="42">
        <v>2</v>
      </c>
      <c r="H38" s="45" t="s">
        <v>123</v>
      </c>
      <c r="I38" s="40">
        <v>7258</v>
      </c>
      <c r="J38" s="40">
        <v>0</v>
      </c>
      <c r="K38" s="40">
        <v>0</v>
      </c>
      <c r="L38" s="40">
        <v>0</v>
      </c>
    </row>
    <row r="39" spans="1:12" ht="48.75" customHeight="1" x14ac:dyDescent="0.25">
      <c r="A39" s="32" t="s">
        <v>59</v>
      </c>
      <c r="B39" s="55">
        <v>40434</v>
      </c>
      <c r="C39" s="55" t="s">
        <v>85</v>
      </c>
      <c r="D39" s="57" t="s">
        <v>108</v>
      </c>
      <c r="E39" s="55" t="s">
        <v>85</v>
      </c>
      <c r="F39" s="55" t="s">
        <v>85</v>
      </c>
      <c r="G39" s="55" t="s">
        <v>85</v>
      </c>
      <c r="H39" s="55" t="s">
        <v>85</v>
      </c>
      <c r="I39" s="40">
        <f>I40+I42+I43</f>
        <v>5974.73</v>
      </c>
      <c r="J39" s="40">
        <f>J40+J42+J43+J41+J44+J45</f>
        <v>7848.34</v>
      </c>
      <c r="K39" s="40">
        <f t="shared" ref="K39:L39" si="6">K40+K42+K43+K41</f>
        <v>1683</v>
      </c>
      <c r="L39" s="40">
        <f t="shared" si="6"/>
        <v>1683</v>
      </c>
    </row>
    <row r="40" spans="1:12" ht="61.5" customHeight="1" x14ac:dyDescent="0.25">
      <c r="A40" s="32" t="s">
        <v>59</v>
      </c>
      <c r="B40" s="42">
        <v>14161</v>
      </c>
      <c r="C40" s="62" t="s">
        <v>129</v>
      </c>
      <c r="D40" s="36" t="s">
        <v>111</v>
      </c>
      <c r="E40" s="39" t="s">
        <v>112</v>
      </c>
      <c r="F40" s="35" t="s">
        <v>92</v>
      </c>
      <c r="G40" s="42">
        <v>1</v>
      </c>
      <c r="H40" s="32" t="s">
        <v>145</v>
      </c>
      <c r="I40" s="40">
        <v>1830.73</v>
      </c>
      <c r="J40" s="40">
        <v>2983</v>
      </c>
      <c r="K40" s="40">
        <v>1183</v>
      </c>
      <c r="L40" s="40">
        <v>1183</v>
      </c>
    </row>
    <row r="41" spans="1:12" ht="61.5" customHeight="1" x14ac:dyDescent="0.25">
      <c r="A41" s="32" t="s">
        <v>59</v>
      </c>
      <c r="B41" s="63">
        <v>14161</v>
      </c>
      <c r="C41" s="63" t="s">
        <v>129</v>
      </c>
      <c r="D41" s="36" t="s">
        <v>144</v>
      </c>
      <c r="E41" s="39" t="s">
        <v>112</v>
      </c>
      <c r="F41" s="35" t="s">
        <v>92</v>
      </c>
      <c r="G41" s="63">
        <v>1</v>
      </c>
      <c r="H41" s="32" t="s">
        <v>145</v>
      </c>
      <c r="I41" s="40">
        <v>0</v>
      </c>
      <c r="J41" s="40">
        <v>500</v>
      </c>
      <c r="K41" s="40">
        <v>500</v>
      </c>
      <c r="L41" s="40">
        <v>500</v>
      </c>
    </row>
    <row r="42" spans="1:12" ht="36" customHeight="1" x14ac:dyDescent="0.25">
      <c r="A42" s="32" t="s">
        <v>59</v>
      </c>
      <c r="B42" s="55">
        <v>40434</v>
      </c>
      <c r="C42" s="55" t="s">
        <v>128</v>
      </c>
      <c r="D42" s="36" t="s">
        <v>133</v>
      </c>
      <c r="E42" s="39"/>
      <c r="F42" s="35"/>
      <c r="G42" s="55"/>
      <c r="H42" s="32"/>
      <c r="I42" s="40">
        <v>2854.4</v>
      </c>
      <c r="J42" s="40">
        <v>0</v>
      </c>
      <c r="K42" s="40">
        <v>0</v>
      </c>
      <c r="L42" s="40">
        <v>0</v>
      </c>
    </row>
    <row r="43" spans="1:12" ht="30" customHeight="1" x14ac:dyDescent="0.25">
      <c r="A43" s="32" t="s">
        <v>59</v>
      </c>
      <c r="B43" s="55">
        <v>40434</v>
      </c>
      <c r="C43" s="55" t="s">
        <v>129</v>
      </c>
      <c r="D43" s="36" t="s">
        <v>130</v>
      </c>
      <c r="E43" s="39"/>
      <c r="F43" s="35"/>
      <c r="G43" s="55"/>
      <c r="H43" s="32"/>
      <c r="I43" s="40">
        <v>1289.5999999999999</v>
      </c>
      <c r="J43" s="40">
        <v>0</v>
      </c>
      <c r="K43" s="40">
        <v>0</v>
      </c>
      <c r="L43" s="40">
        <v>0</v>
      </c>
    </row>
    <row r="44" spans="1:12" ht="30" customHeight="1" x14ac:dyDescent="0.25">
      <c r="A44" s="32" t="s">
        <v>59</v>
      </c>
      <c r="B44" s="67">
        <v>40434</v>
      </c>
      <c r="C44" s="67" t="s">
        <v>129</v>
      </c>
      <c r="D44" s="36" t="s">
        <v>169</v>
      </c>
      <c r="E44" s="39" t="s">
        <v>112</v>
      </c>
      <c r="F44" s="66" t="s">
        <v>92</v>
      </c>
      <c r="G44" s="67">
        <v>1</v>
      </c>
      <c r="H44" s="32" t="s">
        <v>145</v>
      </c>
      <c r="I44" s="40">
        <v>0</v>
      </c>
      <c r="J44" s="48">
        <v>877.98</v>
      </c>
      <c r="K44" s="40">
        <v>0</v>
      </c>
      <c r="L44" s="40">
        <v>0</v>
      </c>
    </row>
    <row r="45" spans="1:12" ht="30" customHeight="1" x14ac:dyDescent="0.25">
      <c r="A45" s="32" t="s">
        <v>59</v>
      </c>
      <c r="B45" s="67">
        <v>40434</v>
      </c>
      <c r="C45" s="67" t="s">
        <v>129</v>
      </c>
      <c r="D45" s="36" t="s">
        <v>133</v>
      </c>
      <c r="E45" s="39" t="s">
        <v>112</v>
      </c>
      <c r="F45" s="66" t="s">
        <v>92</v>
      </c>
      <c r="G45" s="67">
        <v>8</v>
      </c>
      <c r="H45" s="32" t="s">
        <v>145</v>
      </c>
      <c r="I45" s="40">
        <v>0</v>
      </c>
      <c r="J45" s="48">
        <v>3487.36</v>
      </c>
      <c r="K45" s="40">
        <v>0</v>
      </c>
      <c r="L45" s="40">
        <v>0</v>
      </c>
    </row>
    <row r="46" spans="1:12" ht="47.25" x14ac:dyDescent="0.25">
      <c r="A46" s="32" t="s">
        <v>93</v>
      </c>
      <c r="B46" s="44" t="s">
        <v>85</v>
      </c>
      <c r="C46" s="44" t="s">
        <v>85</v>
      </c>
      <c r="D46" s="36" t="s">
        <v>113</v>
      </c>
      <c r="E46" s="39"/>
      <c r="F46" s="35"/>
      <c r="G46" s="45"/>
      <c r="H46" s="32"/>
      <c r="I46" s="40">
        <v>1369</v>
      </c>
      <c r="J46" s="40">
        <f>J47</f>
        <v>1619.49</v>
      </c>
      <c r="K46" s="40">
        <f t="shared" ref="K46:L46" si="7">K47</f>
        <v>1626.76</v>
      </c>
      <c r="L46" s="40">
        <f t="shared" si="7"/>
        <v>1626.76</v>
      </c>
    </row>
    <row r="47" spans="1:12" ht="47.25" x14ac:dyDescent="0.25">
      <c r="A47" s="32" t="s">
        <v>93</v>
      </c>
      <c r="B47" s="55">
        <v>40433</v>
      </c>
      <c r="C47" s="55" t="s">
        <v>85</v>
      </c>
      <c r="D47" s="36" t="s">
        <v>131</v>
      </c>
      <c r="E47" s="55" t="s">
        <v>85</v>
      </c>
      <c r="F47" s="55" t="s">
        <v>85</v>
      </c>
      <c r="G47" s="55" t="s">
        <v>85</v>
      </c>
      <c r="H47" s="55" t="s">
        <v>85</v>
      </c>
      <c r="I47" s="40">
        <f>I48+I49+I50</f>
        <v>1369</v>
      </c>
      <c r="J47" s="40">
        <f t="shared" ref="J47:L47" si="8">J48+J49+J50</f>
        <v>1619.49</v>
      </c>
      <c r="K47" s="40">
        <f t="shared" si="8"/>
        <v>1626.76</v>
      </c>
      <c r="L47" s="40">
        <f t="shared" si="8"/>
        <v>1626.76</v>
      </c>
    </row>
    <row r="48" spans="1:12" ht="78.75" x14ac:dyDescent="0.25">
      <c r="A48" s="32" t="s">
        <v>93</v>
      </c>
      <c r="B48" s="37">
        <v>14160</v>
      </c>
      <c r="C48" s="44" t="s">
        <v>96</v>
      </c>
      <c r="D48" s="47" t="s">
        <v>132</v>
      </c>
      <c r="E48" s="59" t="s">
        <v>98</v>
      </c>
      <c r="F48" s="44" t="s">
        <v>92</v>
      </c>
      <c r="G48" s="44">
        <v>1</v>
      </c>
      <c r="H48" s="32" t="s">
        <v>145</v>
      </c>
      <c r="I48" s="40">
        <v>292.14999999999998</v>
      </c>
      <c r="J48" s="43">
        <v>542.73</v>
      </c>
      <c r="K48" s="43">
        <v>550</v>
      </c>
      <c r="L48" s="43">
        <v>550</v>
      </c>
    </row>
    <row r="49" spans="1:12" ht="78.75" x14ac:dyDescent="0.25">
      <c r="A49" s="32" t="s">
        <v>93</v>
      </c>
      <c r="B49" s="44">
        <v>14160</v>
      </c>
      <c r="C49" s="44" t="s">
        <v>96</v>
      </c>
      <c r="D49" s="38" t="s">
        <v>114</v>
      </c>
      <c r="E49" s="59" t="s">
        <v>98</v>
      </c>
      <c r="F49" s="44" t="s">
        <v>92</v>
      </c>
      <c r="G49" s="44">
        <v>1</v>
      </c>
      <c r="H49" s="32" t="s">
        <v>145</v>
      </c>
      <c r="I49" s="40">
        <v>311.3</v>
      </c>
      <c r="J49" s="43">
        <v>311.26</v>
      </c>
      <c r="K49" s="43">
        <v>311.26</v>
      </c>
      <c r="L49" s="43">
        <v>311.26</v>
      </c>
    </row>
    <row r="50" spans="1:12" ht="66" customHeight="1" x14ac:dyDescent="0.25">
      <c r="A50" s="32" t="s">
        <v>93</v>
      </c>
      <c r="B50" s="58">
        <v>14160</v>
      </c>
      <c r="C50" s="58" t="s">
        <v>96</v>
      </c>
      <c r="D50" s="38" t="s">
        <v>115</v>
      </c>
      <c r="E50" s="59" t="s">
        <v>98</v>
      </c>
      <c r="F50" s="58" t="s">
        <v>92</v>
      </c>
      <c r="G50" s="58">
        <v>1</v>
      </c>
      <c r="H50" s="32" t="s">
        <v>145</v>
      </c>
      <c r="I50" s="40">
        <v>765.55</v>
      </c>
      <c r="J50" s="43">
        <v>765.5</v>
      </c>
      <c r="K50" s="43">
        <v>765.5</v>
      </c>
      <c r="L50" s="43">
        <v>765.5</v>
      </c>
    </row>
  </sheetData>
  <mergeCells count="12">
    <mergeCell ref="D35:D36"/>
    <mergeCell ref="A35:A36"/>
    <mergeCell ref="B35:B36"/>
    <mergeCell ref="C35:C36"/>
    <mergeCell ref="A7:D7"/>
    <mergeCell ref="H1:L1"/>
    <mergeCell ref="A4:A5"/>
    <mergeCell ref="B4:B5"/>
    <mergeCell ref="C4:C5"/>
    <mergeCell ref="D4:D5"/>
    <mergeCell ref="A2:L2"/>
    <mergeCell ref="E4:H4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2022-02-22T13:05:09Z</cp:lastPrinted>
  <dcterms:created xsi:type="dcterms:W3CDTF">2020-09-17T13:48:54Z</dcterms:created>
  <dcterms:modified xsi:type="dcterms:W3CDTF">2022-12-28T15:20:25Z</dcterms:modified>
</cp:coreProperties>
</file>